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activeTab="1"/>
  </bookViews>
  <sheets>
    <sheet name="исп ИП 1 полугодие 2019г" sheetId="5" r:id="rId1"/>
    <sheet name="1 пол 2019г исп ИП" sheetId="8" r:id="rId2"/>
  </sheets>
  <calcPr calcId="145621" refMode="R1C1"/>
</workbook>
</file>

<file path=xl/calcChain.xml><?xml version="1.0" encoding="utf-8"?>
<calcChain xmlns="http://schemas.openxmlformats.org/spreadsheetml/2006/main">
  <c r="J14" i="8" l="1"/>
  <c r="H14" i="8"/>
  <c r="D16" i="5" l="1"/>
  <c r="N14" i="8" l="1"/>
  <c r="M18" i="8"/>
  <c r="J18" i="8"/>
  <c r="J15" i="8"/>
  <c r="J17" i="8"/>
  <c r="J16" i="8"/>
  <c r="I16" i="8"/>
  <c r="G18" i="8"/>
  <c r="I18" i="8"/>
  <c r="I17" i="8"/>
  <c r="G16" i="8" l="1"/>
  <c r="C16" i="5"/>
  <c r="E17" i="5" l="1"/>
  <c r="E18" i="5"/>
  <c r="E16" i="5"/>
  <c r="N18" i="8" l="1"/>
  <c r="L18" i="8"/>
  <c r="F18" i="8"/>
  <c r="H16" i="8"/>
  <c r="H17" i="8"/>
  <c r="H15" i="8"/>
  <c r="H18" i="8"/>
  <c r="C17" i="5" l="1"/>
</calcChain>
</file>

<file path=xl/sharedStrings.xml><?xml version="1.0" encoding="utf-8"?>
<sst xmlns="http://schemas.openxmlformats.org/spreadsheetml/2006/main" count="91" uniqueCount="64">
  <si>
    <t>информации об их исполнении      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</si>
  <si>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</si>
  <si>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</si>
  <si>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</si>
  <si>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</si>
  <si>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t>-</t>
  </si>
  <si>
    <t>Снижение потерь, %, по годам реализации в зависимости  от утвержденной  инвестиционной программы (проекта)*</t>
  </si>
  <si>
    <t>Показатели эффективности, надежности и качества</t>
  </si>
  <si>
    <t xml:space="preserve">услуги по предоставлению подъездного пути для маневровых работ, погрузки-выгрузки, других технологических операций перевозочного процесса , а так же для стоянки подвижного состава, непредусмотренной технологическими операциями перевозочного процесса  при условии отсутствия конкурентного подъездного пути, ваг/час                                                     </t>
  </si>
  <si>
    <t>услуги по предоставлению подъездного пути для проезда подвижного состава при условии отсутствия конкурентного подъездного пути, ваг/км</t>
  </si>
  <si>
    <t>Информация о ходе исполнения инвестиционной программы ТОО "Темірсервис Астана"</t>
  </si>
  <si>
    <r>
      <t xml:space="preserve">* - Снижение потерь, %, по годам реализации в зависимости  от утвержденной  инвестиционной программы (проекта) - Требования по расчету планируемого снижения нормативных технических потерь </t>
    </r>
    <r>
      <rPr>
        <b/>
        <u/>
        <sz val="10"/>
        <color rgb="FF000000"/>
        <rFont val="Times New Roman"/>
        <family val="1"/>
        <charset val="204"/>
      </rPr>
      <t>не распространяются на субъектов, оказывающих услуги в сферах</t>
    </r>
    <r>
      <rPr>
        <sz val="10"/>
        <color rgb="FF000000"/>
        <rFont val="Times New Roman"/>
        <family val="1"/>
        <charset val="204"/>
      </rPr>
      <t xml:space="preserve"> магистральных железнодорожных сетей, железнодорожных путей с объектами железнодорожного транспорта,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b/>
        <u/>
        <sz val="10"/>
        <color rgb="FF000000"/>
        <rFont val="Times New Roman"/>
        <family val="1"/>
        <charset val="204"/>
      </rPr>
      <t>подъездных путей</t>
    </r>
    <r>
      <rPr>
        <sz val="10"/>
        <color rgb="FF000000"/>
        <rFont val="Times New Roman"/>
        <family val="1"/>
        <charset val="204"/>
      </rPr>
      <t>, аэронавигации, портов, аэропортов, производство и снабжение тепловой энергии, водоотведения.</t>
    </r>
  </si>
  <si>
    <r>
      <t xml:space="preserve">Вид деятельности: </t>
    </r>
    <r>
      <rPr>
        <b/>
        <u/>
        <sz val="11"/>
        <rFont val="Times New Roman"/>
        <family val="1"/>
        <charset val="204"/>
      </rPr>
      <t xml:space="preserve"> Услуги подъездных путей</t>
    </r>
  </si>
  <si>
    <t>Снижение/рост износа (физического) основных фондов (активов), %, по годам реализации в зависимости от утвержденной инвестиционной программы (проекта)</t>
  </si>
  <si>
    <t xml:space="preserve">утверждения инвестиционных программ  </t>
  </si>
  <si>
    <t xml:space="preserve">(проектов) субъекта естественной   </t>
  </si>
  <si>
    <t xml:space="preserve">монополии, их корректировки,    </t>
  </si>
  <si>
    <t xml:space="preserve">а также проведения анализа     </t>
  </si>
  <si>
    <t xml:space="preserve"> к Правилам утверждения инвестиционных  </t>
  </si>
  <si>
    <t xml:space="preserve"> программ (проектов) субъекта естественной </t>
  </si>
  <si>
    <t xml:space="preserve"> монополии, их корректировки, а также    </t>
  </si>
  <si>
    <t>проведения анализа информации об их исполнении</t>
  </si>
  <si>
    <t>№ п/п</t>
  </si>
  <si>
    <t>Количество в натуральных показателях</t>
  </si>
  <si>
    <t>план</t>
  </si>
  <si>
    <t>факт</t>
  </si>
  <si>
    <t>факт года (полугодия), предшествующего отчетному периоду</t>
  </si>
  <si>
    <t>за первое полугодие 2019 года</t>
  </si>
  <si>
    <t>1 полугодие 2019 года</t>
  </si>
  <si>
    <t xml:space="preserve">план </t>
  </si>
  <si>
    <t>1 полугодие 2018 года</t>
  </si>
  <si>
    <t xml:space="preserve">Приложение 4               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</si>
  <si>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</si>
  <si>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</si>
  <si>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</si>
  <si>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</si>
  <si>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</si>
  <si>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</si>
  <si>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 xml:space="preserve">отклонение </t>
  </si>
  <si>
    <t>причины отклонения</t>
  </si>
  <si>
    <t>          Информация о ходе исполнения инвестиционной программы ТОО "Темірсервис Астана"</t>
  </si>
  <si>
    <r>
      <t xml:space="preserve">Программа утверждена  </t>
    </r>
    <r>
      <rPr>
        <b/>
        <sz val="11"/>
        <color theme="1"/>
        <rFont val="Times New Roman"/>
        <family val="1"/>
        <charset val="204"/>
      </rPr>
      <t>Совместным Приказом ДКРЕМ, ЗКиПП Министерства национальной экономики Республики Казахстан по городу Астана № 142-ОД от 11.10.2018г. и Министерства по инвестициям и развитию Республики Казахстан  №744 от 30.10.2018г.</t>
    </r>
  </si>
  <si>
    <t xml:space="preserve">Приложение № 4 (продолжение) к Правилам </t>
  </si>
  <si>
    <t>Строительство приемоотправочных, соединительных и прочих железнодорожных путей в районе ж/м Железнодорожный г. Астаны</t>
  </si>
  <si>
    <t>2.</t>
  </si>
  <si>
    <t>1.</t>
  </si>
  <si>
    <t>Замена/ капитальный ремонт стрелочных переводов</t>
  </si>
  <si>
    <t>3.</t>
  </si>
  <si>
    <t>4.</t>
  </si>
  <si>
    <t>Приобретение оборудования и инструментов</t>
  </si>
  <si>
    <t>м.п.</t>
  </si>
  <si>
    <t>шт</t>
  </si>
  <si>
    <t>Приобретение автотранспорта, спецмеханизмов (Погрузчик фронтальный  XCMG ZL50GN)</t>
  </si>
  <si>
    <t>Итого</t>
  </si>
  <si>
    <t>Нерегули                          руемая (иная) деятельность</t>
  </si>
  <si>
    <t>Единица измерения (натур. показатели)</t>
  </si>
  <si>
    <t>исполнение до конца года</t>
  </si>
  <si>
    <t>факт (предварительно)</t>
  </si>
  <si>
    <t xml:space="preserve">ведутся СМР </t>
  </si>
  <si>
    <t>ценовой фактор</t>
  </si>
  <si>
    <t>идет поставка</t>
  </si>
  <si>
    <t>ведутся ремонтные работы</t>
  </si>
  <si>
    <t xml:space="preserve"> Директор : Т.Тастамбеков</t>
  </si>
  <si>
    <t>Директор: Т.Тастамбеков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</si>
</sst>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4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65" fontId="17" fillId="0" borderId="1" xfId="1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165" fontId="17" fillId="0" borderId="1" xfId="1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165" fontId="17" fillId="0" borderId="4" xfId="1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165" fontId="17" fillId="0" borderId="4" xfId="0" applyNumberFormat="1" applyFont="1" applyBorder="1" applyAlignment="1">
      <alignment vertical="center" wrapText="1"/>
    </xf>
    <xf numFmtId="165" fontId="17" fillId="0" borderId="4" xfId="1" applyNumberFormat="1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4" fontId="1" fillId="0" borderId="7" xfId="0" applyNumberFormat="1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165" fontId="10" fillId="0" borderId="16" xfId="0" applyNumberFormat="1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7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165" fontId="17" fillId="0" borderId="2" xfId="1" applyNumberFormat="1" applyFont="1" applyBorder="1" applyAlignment="1">
      <alignment horizontal="center" vertical="center" wrapText="1"/>
    </xf>
    <xf numFmtId="165" fontId="17" fillId="0" borderId="2" xfId="1" applyNumberFormat="1" applyFont="1" applyBorder="1" applyAlignment="1">
      <alignment vertical="center" wrapText="1"/>
    </xf>
    <xf numFmtId="165" fontId="17" fillId="0" borderId="2" xfId="0" applyNumberFormat="1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165" fontId="1" fillId="0" borderId="0" xfId="0" applyNumberFormat="1" applyFont="1"/>
    <xf numFmtId="165" fontId="10" fillId="0" borderId="0" xfId="0" applyNumberFormat="1" applyFont="1"/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8"/>
  <sheetViews>
    <sheetView topLeftCell="A10" workbookViewId="0">
      <selection activeCell="J19" sqref="J19"/>
    </sheetView>
  </sheetViews>
  <sheetFormatPr defaultRowHeight="15" x14ac:dyDescent="0.25"/>
  <cols>
    <col min="1" max="1" width="47.7109375" style="1" customWidth="1"/>
    <col min="2" max="2" width="22.5703125" style="1" customWidth="1"/>
    <col min="3" max="3" width="15.7109375" style="1" customWidth="1"/>
    <col min="4" max="4" width="17.28515625" style="1" customWidth="1"/>
    <col min="5" max="5" width="18.85546875" style="1" customWidth="1"/>
    <col min="6" max="6" width="17.42578125" style="1" customWidth="1"/>
    <col min="7" max="16384" width="9.140625" style="1"/>
  </cols>
  <sheetData>
    <row r="1" spans="1:6" x14ac:dyDescent="0.25">
      <c r="E1" s="62" t="s">
        <v>42</v>
      </c>
      <c r="F1" s="62"/>
    </row>
    <row r="2" spans="1:6" x14ac:dyDescent="0.25">
      <c r="E2" s="62" t="s">
        <v>14</v>
      </c>
      <c r="F2" s="62"/>
    </row>
    <row r="3" spans="1:6" x14ac:dyDescent="0.25">
      <c r="E3" s="62" t="s">
        <v>15</v>
      </c>
      <c r="F3" s="62"/>
    </row>
    <row r="4" spans="1:6" x14ac:dyDescent="0.25">
      <c r="E4" s="62" t="s">
        <v>16</v>
      </c>
      <c r="F4" s="62"/>
    </row>
    <row r="5" spans="1:6" x14ac:dyDescent="0.25">
      <c r="E5" s="62" t="s">
        <v>17</v>
      </c>
      <c r="F5" s="62"/>
    </row>
    <row r="6" spans="1:6" x14ac:dyDescent="0.25">
      <c r="E6" s="62" t="s">
        <v>0</v>
      </c>
      <c r="F6" s="62"/>
    </row>
    <row r="7" spans="1:6" x14ac:dyDescent="0.25">
      <c r="F7" s="2"/>
    </row>
    <row r="8" spans="1:6" x14ac:dyDescent="0.25">
      <c r="A8" s="63" t="s">
        <v>10</v>
      </c>
      <c r="B8" s="63"/>
      <c r="C8" s="63"/>
      <c r="D8" s="63"/>
      <c r="E8" s="63"/>
      <c r="F8" s="63"/>
    </row>
    <row r="9" spans="1:6" x14ac:dyDescent="0.25">
      <c r="A9" s="63" t="s">
        <v>27</v>
      </c>
      <c r="B9" s="63"/>
      <c r="C9" s="63"/>
      <c r="D9" s="63"/>
      <c r="E9" s="63"/>
      <c r="F9" s="63"/>
    </row>
    <row r="10" spans="1:6" ht="32.25" customHeight="1" x14ac:dyDescent="0.25">
      <c r="A10" s="64" t="s">
        <v>41</v>
      </c>
      <c r="B10" s="64"/>
      <c r="C10" s="64"/>
      <c r="D10" s="64"/>
      <c r="E10" s="64"/>
      <c r="F10" s="64"/>
    </row>
    <row r="11" spans="1:6" x14ac:dyDescent="0.25">
      <c r="A11" s="65" t="s">
        <v>12</v>
      </c>
      <c r="B11" s="65"/>
      <c r="C11" s="65"/>
      <c r="D11" s="65"/>
      <c r="E11" s="65"/>
      <c r="F11" s="65"/>
    </row>
    <row r="12" spans="1:6" ht="15.75" thickBot="1" x14ac:dyDescent="0.3">
      <c r="F12" s="2"/>
    </row>
    <row r="13" spans="1:6" ht="37.5" customHeight="1" x14ac:dyDescent="0.25">
      <c r="A13" s="68" t="s">
        <v>7</v>
      </c>
      <c r="B13" s="25" t="s">
        <v>30</v>
      </c>
      <c r="C13" s="67" t="s">
        <v>28</v>
      </c>
      <c r="D13" s="67"/>
      <c r="E13" s="67" t="s">
        <v>1</v>
      </c>
      <c r="F13" s="71" t="s">
        <v>2</v>
      </c>
    </row>
    <row r="14" spans="1:6" ht="51.75" customHeight="1" thickBot="1" x14ac:dyDescent="0.3">
      <c r="A14" s="69"/>
      <c r="B14" s="26" t="s">
        <v>26</v>
      </c>
      <c r="C14" s="26" t="s">
        <v>29</v>
      </c>
      <c r="D14" s="26" t="s">
        <v>57</v>
      </c>
      <c r="E14" s="70"/>
      <c r="F14" s="72"/>
    </row>
    <row r="15" spans="1:6" ht="38.25" x14ac:dyDescent="0.25">
      <c r="A15" s="22" t="s">
        <v>3</v>
      </c>
      <c r="B15" s="23"/>
      <c r="C15" s="23"/>
      <c r="D15" s="23"/>
      <c r="E15" s="23"/>
      <c r="F15" s="24"/>
    </row>
    <row r="16" spans="1:6" ht="89.25" x14ac:dyDescent="0.25">
      <c r="A16" s="15" t="s">
        <v>8</v>
      </c>
      <c r="B16" s="12">
        <v>38480</v>
      </c>
      <c r="C16" s="12">
        <f>286678/2</f>
        <v>143339</v>
      </c>
      <c r="D16" s="12">
        <f>122134.3</f>
        <v>122134.3</v>
      </c>
      <c r="E16" s="11">
        <f>D16/C16*100</f>
        <v>85.206608110842126</v>
      </c>
      <c r="F16" s="43" t="s">
        <v>56</v>
      </c>
    </row>
    <row r="17" spans="1:6" ht="38.25" x14ac:dyDescent="0.25">
      <c r="A17" s="15" t="s">
        <v>9</v>
      </c>
      <c r="B17" s="12">
        <v>379305</v>
      </c>
      <c r="C17" s="12">
        <f>987936/2</f>
        <v>493968</v>
      </c>
      <c r="D17" s="12">
        <v>531713.30000000005</v>
      </c>
      <c r="E17" s="11">
        <f t="shared" ref="E17:E18" si="0">D17/C17*100</f>
        <v>107.64124396722056</v>
      </c>
      <c r="F17" s="16"/>
    </row>
    <row r="18" spans="1:6" ht="39.75" customHeight="1" x14ac:dyDescent="0.25">
      <c r="A18" s="15" t="s">
        <v>13</v>
      </c>
      <c r="B18" s="3">
        <v>54.1</v>
      </c>
      <c r="C18" s="3">
        <v>54.2</v>
      </c>
      <c r="D18" s="3">
        <v>54.2</v>
      </c>
      <c r="E18" s="11">
        <f t="shared" si="0"/>
        <v>100</v>
      </c>
      <c r="F18" s="16"/>
    </row>
    <row r="19" spans="1:6" ht="38.25" x14ac:dyDescent="0.25">
      <c r="A19" s="15" t="s">
        <v>6</v>
      </c>
      <c r="B19" s="4" t="s">
        <v>5</v>
      </c>
      <c r="C19" s="4" t="s">
        <v>5</v>
      </c>
      <c r="D19" s="4" t="s">
        <v>5</v>
      </c>
      <c r="E19" s="4" t="s">
        <v>5</v>
      </c>
      <c r="F19" s="17" t="s">
        <v>5</v>
      </c>
    </row>
    <row r="20" spans="1:6" ht="39" thickBot="1" x14ac:dyDescent="0.3">
      <c r="A20" s="18" t="s">
        <v>4</v>
      </c>
      <c r="B20" s="14" t="s">
        <v>5</v>
      </c>
      <c r="C20" s="14" t="s">
        <v>5</v>
      </c>
      <c r="D20" s="14" t="s">
        <v>5</v>
      </c>
      <c r="E20" s="14" t="s">
        <v>5</v>
      </c>
      <c r="F20" s="19" t="s">
        <v>5</v>
      </c>
    </row>
    <row r="21" spans="1:6" x14ac:dyDescent="0.25">
      <c r="A21" s="5"/>
      <c r="B21" s="6"/>
      <c r="C21" s="6"/>
      <c r="D21" s="6"/>
      <c r="E21" s="6"/>
      <c r="F21" s="6"/>
    </row>
    <row r="22" spans="1:6" x14ac:dyDescent="0.25">
      <c r="A22" s="66" t="s">
        <v>11</v>
      </c>
      <c r="B22" s="66"/>
      <c r="C22" s="66"/>
      <c r="D22" s="66"/>
      <c r="E22" s="66"/>
      <c r="F22" s="66"/>
    </row>
    <row r="23" spans="1:6" ht="41.25" customHeight="1" x14ac:dyDescent="0.25">
      <c r="A23" s="66"/>
      <c r="B23" s="66"/>
      <c r="C23" s="66"/>
      <c r="D23" s="66"/>
      <c r="E23" s="66"/>
      <c r="F23" s="66"/>
    </row>
    <row r="24" spans="1:6" s="21" customFormat="1" ht="31.5" customHeight="1" x14ac:dyDescent="0.25">
      <c r="A24" s="20" t="s">
        <v>63</v>
      </c>
      <c r="B24" s="20"/>
      <c r="C24" s="61"/>
      <c r="D24" s="61"/>
      <c r="E24" s="20"/>
      <c r="F24" s="20"/>
    </row>
    <row r="25" spans="1:6" x14ac:dyDescent="0.25">
      <c r="A25" s="13"/>
      <c r="B25" s="13"/>
      <c r="C25" s="13"/>
      <c r="D25" s="13"/>
      <c r="E25" s="13"/>
      <c r="F25" s="13"/>
    </row>
    <row r="26" spans="1:6" s="8" customFormat="1" ht="14.25" x14ac:dyDescent="0.2">
      <c r="A26" s="7"/>
      <c r="B26" s="7"/>
      <c r="C26" s="7"/>
      <c r="D26" s="7"/>
      <c r="E26" s="7"/>
      <c r="F26" s="7"/>
    </row>
    <row r="27" spans="1:6" x14ac:dyDescent="0.25">
      <c r="A27" s="9"/>
      <c r="D27" s="9"/>
    </row>
    <row r="28" spans="1:6" ht="18" x14ac:dyDescent="0.25">
      <c r="A28" s="10"/>
    </row>
  </sheetData>
  <mergeCells count="16">
    <mergeCell ref="C24:D24"/>
    <mergeCell ref="E1:F1"/>
    <mergeCell ref="E2:F2"/>
    <mergeCell ref="E3:F3"/>
    <mergeCell ref="E4:F4"/>
    <mergeCell ref="E5:F5"/>
    <mergeCell ref="E6:F6"/>
    <mergeCell ref="A8:F8"/>
    <mergeCell ref="A9:F9"/>
    <mergeCell ref="A10:F10"/>
    <mergeCell ref="A11:F11"/>
    <mergeCell ref="A22:F23"/>
    <mergeCell ref="C13:D13"/>
    <mergeCell ref="A13:A14"/>
    <mergeCell ref="E13:E14"/>
    <mergeCell ref="F13:F14"/>
  </mergeCells>
  <pageMargins left="0.98425196850393704" right="0" top="0" bottom="0" header="0.31496062992125984" footer="0.31496062992125984"/>
  <pageSetup paperSize="9" scale="8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6"/>
  <sheetViews>
    <sheetView tabSelected="1" topLeftCell="A7" workbookViewId="0">
      <selection activeCell="F24" sqref="F24"/>
    </sheetView>
  </sheetViews>
  <sheetFormatPr defaultRowHeight="15" x14ac:dyDescent="0.25"/>
  <cols>
    <col min="1" max="1" width="6" style="1" customWidth="1"/>
    <col min="2" max="2" width="18.28515625" style="1" customWidth="1"/>
    <col min="3" max="3" width="10.5703125" style="1" customWidth="1"/>
    <col min="4" max="4" width="8.140625" style="1" customWidth="1"/>
    <col min="5" max="5" width="7.85546875" style="1" customWidth="1"/>
    <col min="6" max="6" width="10.42578125" style="1" customWidth="1"/>
    <col min="7" max="7" width="8.140625" style="1" customWidth="1"/>
    <col min="8" max="8" width="8.28515625" style="1" customWidth="1"/>
    <col min="9" max="9" width="7.85546875" style="1" customWidth="1"/>
    <col min="10" max="10" width="9.140625" style="1"/>
    <col min="11" max="11" width="9.7109375" style="1" customWidth="1"/>
    <col min="12" max="12" width="11.5703125" style="1" customWidth="1"/>
    <col min="13" max="13" width="6.7109375" style="1" customWidth="1"/>
    <col min="14" max="14" width="9.7109375" style="1" bestFit="1" customWidth="1"/>
    <col min="15" max="15" width="9.140625" style="1"/>
    <col min="16" max="19" width="6.140625" style="1" customWidth="1"/>
    <col min="20" max="20" width="9.140625" style="1"/>
    <col min="21" max="21" width="12.140625" style="1" bestFit="1" customWidth="1"/>
    <col min="22" max="16384" width="9.140625" style="1"/>
  </cols>
  <sheetData>
    <row r="1" spans="1:21" x14ac:dyDescent="0.25">
      <c r="L1" s="62" t="s">
        <v>31</v>
      </c>
      <c r="M1" s="62"/>
      <c r="N1" s="62"/>
      <c r="O1" s="62"/>
      <c r="P1" s="62"/>
    </row>
    <row r="2" spans="1:21" x14ac:dyDescent="0.25">
      <c r="L2" s="62" t="s">
        <v>18</v>
      </c>
      <c r="M2" s="62"/>
      <c r="N2" s="62"/>
      <c r="O2" s="62"/>
      <c r="P2" s="62"/>
    </row>
    <row r="3" spans="1:21" x14ac:dyDescent="0.25">
      <c r="L3" s="62" t="s">
        <v>19</v>
      </c>
      <c r="M3" s="62"/>
      <c r="N3" s="62"/>
      <c r="O3" s="62"/>
      <c r="P3" s="62"/>
    </row>
    <row r="4" spans="1:21" x14ac:dyDescent="0.25">
      <c r="L4" s="62" t="s">
        <v>20</v>
      </c>
      <c r="M4" s="62"/>
      <c r="N4" s="62"/>
      <c r="O4" s="62"/>
      <c r="P4" s="62"/>
    </row>
    <row r="5" spans="1:21" x14ac:dyDescent="0.25">
      <c r="L5" s="62" t="s">
        <v>21</v>
      </c>
      <c r="M5" s="62"/>
      <c r="N5" s="62"/>
      <c r="O5" s="62"/>
      <c r="P5" s="62"/>
    </row>
    <row r="6" spans="1:21" x14ac:dyDescent="0.25">
      <c r="P6" s="2"/>
    </row>
    <row r="7" spans="1:21" s="8" customFormat="1" ht="15.75" customHeight="1" x14ac:dyDescent="0.2">
      <c r="A7" s="63" t="s">
        <v>40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</row>
    <row r="8" spans="1:21" s="8" customFormat="1" ht="15.75" customHeight="1" x14ac:dyDescent="0.2">
      <c r="A8" s="63" t="s">
        <v>27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</row>
    <row r="9" spans="1:21" ht="32.25" customHeight="1" x14ac:dyDescent="0.25">
      <c r="A9" s="64" t="s">
        <v>41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21" ht="15.75" thickBot="1" x14ac:dyDescent="0.3">
      <c r="A10" s="79" t="s">
        <v>12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1:21" s="8" customFormat="1" ht="20.25" customHeight="1" x14ac:dyDescent="0.2">
      <c r="A11" s="77" t="s">
        <v>22</v>
      </c>
      <c r="B11" s="67" t="s">
        <v>32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71"/>
    </row>
    <row r="12" spans="1:21" s="8" customFormat="1" ht="63.75" customHeight="1" x14ac:dyDescent="0.2">
      <c r="A12" s="78"/>
      <c r="B12" s="75" t="s">
        <v>33</v>
      </c>
      <c r="C12" s="75" t="s">
        <v>55</v>
      </c>
      <c r="D12" s="73" t="s">
        <v>23</v>
      </c>
      <c r="E12" s="73"/>
      <c r="F12" s="73" t="s">
        <v>34</v>
      </c>
      <c r="G12" s="73"/>
      <c r="H12" s="73" t="s">
        <v>35</v>
      </c>
      <c r="I12" s="73"/>
      <c r="J12" s="73"/>
      <c r="K12" s="73"/>
      <c r="L12" s="73" t="s">
        <v>36</v>
      </c>
      <c r="M12" s="73"/>
      <c r="N12" s="73"/>
      <c r="O12" s="73"/>
      <c r="P12" s="73" t="s">
        <v>37</v>
      </c>
      <c r="Q12" s="73"/>
      <c r="R12" s="73" t="s">
        <v>54</v>
      </c>
      <c r="S12" s="74"/>
    </row>
    <row r="13" spans="1:21" ht="23.25" thickBot="1" x14ac:dyDescent="0.3">
      <c r="A13" s="78"/>
      <c r="B13" s="76"/>
      <c r="C13" s="76"/>
      <c r="D13" s="45" t="s">
        <v>24</v>
      </c>
      <c r="E13" s="45" t="s">
        <v>25</v>
      </c>
      <c r="F13" s="45" t="s">
        <v>24</v>
      </c>
      <c r="G13" s="45" t="s">
        <v>25</v>
      </c>
      <c r="H13" s="45" t="s">
        <v>24</v>
      </c>
      <c r="I13" s="45" t="s">
        <v>25</v>
      </c>
      <c r="J13" s="45" t="s">
        <v>38</v>
      </c>
      <c r="K13" s="45" t="s">
        <v>39</v>
      </c>
      <c r="L13" s="45" t="s">
        <v>24</v>
      </c>
      <c r="M13" s="45" t="s">
        <v>25</v>
      </c>
      <c r="N13" s="45" t="s">
        <v>38</v>
      </c>
      <c r="O13" s="45" t="s">
        <v>39</v>
      </c>
      <c r="P13" s="45" t="s">
        <v>24</v>
      </c>
      <c r="Q13" s="45" t="s">
        <v>25</v>
      </c>
      <c r="R13" s="45" t="s">
        <v>24</v>
      </c>
      <c r="S13" s="46" t="s">
        <v>25</v>
      </c>
    </row>
    <row r="14" spans="1:21" ht="96" x14ac:dyDescent="0.25">
      <c r="A14" s="34" t="s">
        <v>45</v>
      </c>
      <c r="B14" s="35" t="s">
        <v>43</v>
      </c>
      <c r="C14" s="36" t="s">
        <v>50</v>
      </c>
      <c r="D14" s="37">
        <v>7966</v>
      </c>
      <c r="E14" s="38"/>
      <c r="F14" s="37">
        <v>1599608</v>
      </c>
      <c r="G14" s="38"/>
      <c r="H14" s="39">
        <f>F14-L14</f>
        <v>370999</v>
      </c>
      <c r="I14" s="38"/>
      <c r="J14" s="39">
        <f>I14-H14</f>
        <v>-370999</v>
      </c>
      <c r="K14" s="36" t="s">
        <v>58</v>
      </c>
      <c r="L14" s="40">
        <v>1228609</v>
      </c>
      <c r="M14" s="40"/>
      <c r="N14" s="39">
        <f>M14-L14</f>
        <v>-1228609</v>
      </c>
      <c r="O14" s="36" t="s">
        <v>58</v>
      </c>
      <c r="P14" s="38"/>
      <c r="Q14" s="38"/>
      <c r="R14" s="38"/>
      <c r="S14" s="41"/>
    </row>
    <row r="15" spans="1:21" ht="38.25" x14ac:dyDescent="0.25">
      <c r="A15" s="29" t="s">
        <v>44</v>
      </c>
      <c r="B15" s="28" t="s">
        <v>46</v>
      </c>
      <c r="C15" s="30" t="s">
        <v>51</v>
      </c>
      <c r="D15" s="30">
        <v>1</v>
      </c>
      <c r="E15" s="32"/>
      <c r="F15" s="31">
        <v>28304</v>
      </c>
      <c r="G15" s="32"/>
      <c r="H15" s="33">
        <f>F15</f>
        <v>28304</v>
      </c>
      <c r="I15" s="32"/>
      <c r="J15" s="44">
        <f t="shared" ref="J15" si="0">I15-H15</f>
        <v>-28304</v>
      </c>
      <c r="K15" s="30" t="s">
        <v>61</v>
      </c>
      <c r="L15" s="32"/>
      <c r="M15" s="32"/>
      <c r="N15" s="32"/>
      <c r="O15" s="32"/>
      <c r="P15" s="32"/>
      <c r="Q15" s="32"/>
      <c r="R15" s="32"/>
      <c r="S15" s="42"/>
    </row>
    <row r="16" spans="1:21" ht="72" x14ac:dyDescent="0.25">
      <c r="A16" s="29" t="s">
        <v>47</v>
      </c>
      <c r="B16" s="28" t="s">
        <v>52</v>
      </c>
      <c r="C16" s="30" t="s">
        <v>51</v>
      </c>
      <c r="D16" s="30">
        <v>1</v>
      </c>
      <c r="E16" s="30">
        <v>1</v>
      </c>
      <c r="F16" s="31">
        <v>16264</v>
      </c>
      <c r="G16" s="31">
        <f>21834.1-2339.4</f>
        <v>19494.699999999997</v>
      </c>
      <c r="H16" s="33">
        <f t="shared" ref="H16:H17" si="1">F16</f>
        <v>16264</v>
      </c>
      <c r="I16" s="44">
        <f>G16</f>
        <v>19494.699999999997</v>
      </c>
      <c r="J16" s="44">
        <f>I16-H16</f>
        <v>3230.6999999999971</v>
      </c>
      <c r="K16" s="30" t="s">
        <v>59</v>
      </c>
      <c r="L16" s="32"/>
      <c r="M16" s="32"/>
      <c r="N16" s="32"/>
      <c r="O16" s="32"/>
      <c r="P16" s="32"/>
      <c r="Q16" s="32"/>
      <c r="R16" s="32"/>
      <c r="S16" s="42"/>
      <c r="U16" s="59"/>
    </row>
    <row r="17" spans="1:21" ht="36.75" thickBot="1" x14ac:dyDescent="0.3">
      <c r="A17" s="51" t="s">
        <v>48</v>
      </c>
      <c r="B17" s="52" t="s">
        <v>49</v>
      </c>
      <c r="C17" s="53" t="s">
        <v>51</v>
      </c>
      <c r="D17" s="53">
        <v>12</v>
      </c>
      <c r="E17" s="53">
        <v>2</v>
      </c>
      <c r="F17" s="54">
        <v>1310</v>
      </c>
      <c r="G17" s="54">
        <v>231</v>
      </c>
      <c r="H17" s="55">
        <f t="shared" si="1"/>
        <v>1310</v>
      </c>
      <c r="I17" s="56">
        <f>G17</f>
        <v>231</v>
      </c>
      <c r="J17" s="56">
        <f>I17-H17</f>
        <v>-1079</v>
      </c>
      <c r="K17" s="53" t="s">
        <v>60</v>
      </c>
      <c r="L17" s="57"/>
      <c r="M17" s="57"/>
      <c r="N17" s="57"/>
      <c r="O17" s="57"/>
      <c r="P17" s="57"/>
      <c r="Q17" s="57"/>
      <c r="R17" s="57"/>
      <c r="S17" s="58"/>
      <c r="U17" s="59"/>
    </row>
    <row r="18" spans="1:21" s="27" customFormat="1" ht="12.75" thickBot="1" x14ac:dyDescent="0.25">
      <c r="A18" s="47"/>
      <c r="B18" s="48" t="s">
        <v>53</v>
      </c>
      <c r="C18" s="48"/>
      <c r="D18" s="48"/>
      <c r="E18" s="48"/>
      <c r="F18" s="49">
        <f>SUM(F14:F17)</f>
        <v>1645486</v>
      </c>
      <c r="G18" s="49">
        <f>G16+G17</f>
        <v>19725.699999999997</v>
      </c>
      <c r="H18" s="49">
        <f>SUM(H14:H17)</f>
        <v>416877</v>
      </c>
      <c r="I18" s="49">
        <f>SUM(I14:I17)</f>
        <v>19725.699999999997</v>
      </c>
      <c r="J18" s="49">
        <f>SUM(J14:J17)</f>
        <v>-397151.3</v>
      </c>
      <c r="K18" s="48"/>
      <c r="L18" s="49">
        <f>SUM(L14:L17)</f>
        <v>1228609</v>
      </c>
      <c r="M18" s="49">
        <f t="shared" ref="M18:N18" si="2">SUM(M14:M17)</f>
        <v>0</v>
      </c>
      <c r="N18" s="49">
        <f t="shared" si="2"/>
        <v>-1228609</v>
      </c>
      <c r="O18" s="48"/>
      <c r="P18" s="48"/>
      <c r="Q18" s="48"/>
      <c r="R18" s="48"/>
      <c r="S18" s="50"/>
      <c r="U18" s="60"/>
    </row>
    <row r="19" spans="1:2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21" ht="15.75" customHeight="1" x14ac:dyDescent="0.25">
      <c r="A20" s="61" t="s">
        <v>62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</row>
    <row r="21" spans="1:21" x14ac:dyDescent="0.25">
      <c r="A21" s="9"/>
    </row>
    <row r="26" spans="1:21" x14ac:dyDescent="0.25">
      <c r="G26" s="59"/>
    </row>
  </sheetData>
  <mergeCells count="20">
    <mergeCell ref="A9:S9"/>
    <mergeCell ref="A7:S7"/>
    <mergeCell ref="A8:S8"/>
    <mergeCell ref="A10:L10"/>
    <mergeCell ref="B11:S11"/>
    <mergeCell ref="L1:P1"/>
    <mergeCell ref="L2:P2"/>
    <mergeCell ref="L3:P3"/>
    <mergeCell ref="L4:P4"/>
    <mergeCell ref="L5:P5"/>
    <mergeCell ref="H12:K12"/>
    <mergeCell ref="L12:O12"/>
    <mergeCell ref="P12:Q12"/>
    <mergeCell ref="R12:S12"/>
    <mergeCell ref="A20:N20"/>
    <mergeCell ref="C12:C13"/>
    <mergeCell ref="B12:B13"/>
    <mergeCell ref="A11:A13"/>
    <mergeCell ref="D12:E12"/>
    <mergeCell ref="F12:G12"/>
  </mergeCells>
  <pageMargins left="0" right="0" top="0.74803149606299213" bottom="0.74803149606299213" header="0.31496062992125984" footer="0.31496062992125984"/>
  <pageSetup paperSize="9"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исп ИП 1 полугодие 2019г</vt:lpstr>
      <vt:lpstr>1 пол 2019г исп ИП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2019-06-13T06:44:08Z</dcterms:modified>
</cp:coreProperties>
</file>